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F9" i="1"/>
  <c r="E9" i="1"/>
  <c r="D9" i="1"/>
  <c r="C9" i="1"/>
  <c r="B9" i="1"/>
  <c r="F6" i="1"/>
  <c r="E6" i="1"/>
  <c r="D6" i="1"/>
  <c r="C6" i="1"/>
  <c r="B6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<sst xmlns="http://schemas.openxmlformats.org/spreadsheetml/2006/main" count="9" uniqueCount="9">
  <si>
    <t>Зібрана площа, тис. га</t>
  </si>
  <si>
    <t>Врожайність, тонн/га</t>
  </si>
  <si>
    <t>Виробництво, тис. т</t>
  </si>
  <si>
    <t>Частка виробнитва населенням, %</t>
  </si>
  <si>
    <t>Частка виробництва сільськогосподарськими підприємствами, %</t>
  </si>
  <si>
    <t>Імпорт, тис. т</t>
  </si>
  <si>
    <t xml:space="preserve">Експорт, тис. т </t>
  </si>
  <si>
    <t>Споживання, тис. т</t>
  </si>
  <si>
    <t xml:space="preserve">Втрати, тис. 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</si>
</sst>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/>
    <xf numFmtId="164" fontId="0" fillId="0" borderId="1" xfId="1" applyNumberFormat="1" applyFont="1" applyBorder="1"/>
    <xf numFmtId="165" fontId="0" fillId="0" borderId="1" xfId="0" applyNumberFormat="1" applyBorder="1"/>
    <xf numFmtId="165" fontId="3" fillId="0" borderId="1" xfId="0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14" sqref="A14"/>
    </sheetView>
  </sheetViews>
  <sheetFormatPr defaultRowHeight="15" x14ac:dyDescent="0.25"/>
  <cols>
    <col min="1" max="1" width="61.140625" customWidth="1"/>
  </cols>
  <sheetData>
    <row r="1" spans="1:6" x14ac:dyDescent="0.25">
      <c r="A1" s="1"/>
      <c r="B1" s="2">
        <v>2012</v>
      </c>
      <c r="C1" s="2">
        <v>2013</v>
      </c>
      <c r="D1" s="2">
        <v>2014</v>
      </c>
      <c r="E1" s="2">
        <v>2015</v>
      </c>
      <c r="F1" s="2">
        <v>2016</v>
      </c>
    </row>
    <row r="2" spans="1:6" x14ac:dyDescent="0.25">
      <c r="A2" s="3" t="s">
        <v>0</v>
      </c>
      <c r="B2" s="1">
        <v>85.7</v>
      </c>
      <c r="C2" s="1">
        <v>84.87</v>
      </c>
      <c r="D2" s="1">
        <v>79.3</v>
      </c>
      <c r="E2" s="1">
        <v>75.400000000000006</v>
      </c>
      <c r="F2" s="1">
        <v>74.2</v>
      </c>
    </row>
    <row r="3" spans="1:6" x14ac:dyDescent="0.25">
      <c r="A3" s="3" t="s">
        <v>1</v>
      </c>
      <c r="B3" s="1">
        <v>26.53</v>
      </c>
      <c r="C3" s="1">
        <v>24.17</v>
      </c>
      <c r="D3" s="1">
        <v>27.08</v>
      </c>
      <c r="E3" s="1">
        <v>30.15</v>
      </c>
      <c r="F3" s="1">
        <v>30</v>
      </c>
    </row>
    <row r="4" spans="1:6" x14ac:dyDescent="0.25">
      <c r="A4" s="3" t="s">
        <v>2</v>
      </c>
      <c r="B4" s="1">
        <v>2274.12</v>
      </c>
      <c r="C4" s="1">
        <v>2051.41</v>
      </c>
      <c r="D4" s="1">
        <v>2147.88</v>
      </c>
      <c r="E4" s="1">
        <v>2274.41</v>
      </c>
      <c r="F4" s="1">
        <v>2230.4499999999998</v>
      </c>
    </row>
    <row r="5" spans="1:6" x14ac:dyDescent="0.25">
      <c r="A5" s="4" t="s">
        <v>3</v>
      </c>
      <c r="B5" s="5">
        <f>1719.28/B4</f>
        <v>0.75601991099854016</v>
      </c>
      <c r="C5" s="5">
        <f>1600.83/C4</f>
        <v>0.78035595029760019</v>
      </c>
      <c r="D5" s="5">
        <f>1551.75/D4</f>
        <v>0.72245656181909601</v>
      </c>
      <c r="E5" s="5">
        <f>1609.27/E4</f>
        <v>0.70755492633254347</v>
      </c>
      <c r="F5" s="5">
        <f>1567.66/F4</f>
        <v>0.7028447174337018</v>
      </c>
    </row>
    <row r="6" spans="1:6" x14ac:dyDescent="0.25">
      <c r="A6" s="4" t="s">
        <v>4</v>
      </c>
      <c r="B6" s="5">
        <f>554.84/B4</f>
        <v>0.24398008900145993</v>
      </c>
      <c r="C6" s="5">
        <f>450.57/C4</f>
        <v>0.21963917500645899</v>
      </c>
      <c r="D6" s="5">
        <f>596.13/D4</f>
        <v>0.27754343818090393</v>
      </c>
      <c r="E6" s="5">
        <f>665.14/E4</f>
        <v>0.29244507366745665</v>
      </c>
      <c r="F6" s="5">
        <f>662.79/F4</f>
        <v>0.29715528256629831</v>
      </c>
    </row>
    <row r="7" spans="1:6" x14ac:dyDescent="0.25">
      <c r="A7" s="3" t="s">
        <v>5</v>
      </c>
      <c r="B7" s="6">
        <v>47.7</v>
      </c>
      <c r="C7" s="6">
        <v>50.2</v>
      </c>
      <c r="D7" s="6">
        <v>45.6</v>
      </c>
      <c r="E7" s="6">
        <v>16.899999999999999</v>
      </c>
      <c r="F7" s="6">
        <v>36.6</v>
      </c>
    </row>
    <row r="8" spans="1:6" x14ac:dyDescent="0.25">
      <c r="A8" s="3" t="s">
        <v>6</v>
      </c>
      <c r="B8" s="6">
        <v>92.3</v>
      </c>
      <c r="C8" s="6">
        <v>58</v>
      </c>
      <c r="D8" s="6">
        <v>62.1</v>
      </c>
      <c r="E8" s="6">
        <v>23.3</v>
      </c>
      <c r="F8" s="6">
        <v>35.5</v>
      </c>
    </row>
    <row r="9" spans="1:6" x14ac:dyDescent="0.25">
      <c r="A9" s="3" t="s">
        <v>7</v>
      </c>
      <c r="B9" s="7">
        <f>0.6*B4</f>
        <v>1364.472</v>
      </c>
      <c r="C9" s="7">
        <f t="shared" ref="C9:F9" si="0">0.6*C4</f>
        <v>1230.8459999999998</v>
      </c>
      <c r="D9" s="7">
        <f t="shared" si="0"/>
        <v>1288.7280000000001</v>
      </c>
      <c r="E9" s="7">
        <f>0.6*E4</f>
        <v>1364.646</v>
      </c>
      <c r="F9" s="7">
        <f t="shared" si="0"/>
        <v>1338.2699999999998</v>
      </c>
    </row>
    <row r="10" spans="1:6" x14ac:dyDescent="0.25">
      <c r="A10" s="3" t="s">
        <v>8</v>
      </c>
      <c r="B10" s="7">
        <f>0.09*B4</f>
        <v>204.67079999999999</v>
      </c>
      <c r="C10" s="7">
        <f t="shared" ref="C10:F10" si="1">0.09*C4</f>
        <v>184.62689999999998</v>
      </c>
      <c r="D10" s="7">
        <f t="shared" si="1"/>
        <v>193.3092</v>
      </c>
      <c r="E10" s="7">
        <f t="shared" si="1"/>
        <v>204.69689999999997</v>
      </c>
      <c r="F10" s="7">
        <f t="shared" si="1"/>
        <v>200.74049999999997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2017-03-15T19:26:59Z</dcterms:modified>
</cp:coreProperties>
</file>