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3" i="1" l="1"/>
  <c r="E12" i="1"/>
  <c r="E13" i="1" s="1"/>
  <c r="D12" i="1"/>
  <c r="D13" i="1" s="1"/>
  <c r="C12" i="1"/>
  <c r="C13" i="1" s="1"/>
  <c r="B12" i="1"/>
  <c r="B13" i="1" s="1"/>
  <c r="E11" i="1"/>
  <c r="D11" i="1"/>
  <c r="B11" i="1"/>
  <c r="D10" i="1"/>
  <c r="F9" i="1"/>
  <c r="E9" i="1"/>
  <c r="D9" i="1"/>
  <c r="B9" i="1"/>
  <c r="F6" i="1"/>
  <c r="E6" i="1"/>
  <c r="D6" i="1"/>
  <c r="C6" i="1"/>
  <c r="B6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<sst xmlns="http://schemas.openxmlformats.org/spreadsheetml/2006/main" count="13" uniqueCount="13">
  <si>
    <t>Врожайність, тонн/га</t>
  </si>
  <si>
    <t>Виробництво,тис. т</t>
  </si>
  <si>
    <t>Частка виробництва населенням, %</t>
  </si>
  <si>
    <t>Частка виробництва сільськогосподарськими підприємствами, %</t>
  </si>
  <si>
    <t>Імпорт, тис. т</t>
  </si>
  <si>
    <t>Експорт, тис. т</t>
  </si>
  <si>
    <t>Кормове споживання, тис. т</t>
  </si>
  <si>
    <t>Споживання населенням, тис. т</t>
  </si>
  <si>
    <t xml:space="preserve">Насіння, тис. т </t>
  </si>
  <si>
    <t>Втрати, тис. т</t>
  </si>
  <si>
    <t>Втрати, % до виробництва</t>
  </si>
  <si>
    <t>* прогнозні дані</t>
  </si>
  <si>
    <t>Зібрана площа, тис. 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</si>
</sst>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2" xfId="0" applyFill="1" applyBorder="1"/>
    <xf numFmtId="165" fontId="0" fillId="0" borderId="2" xfId="1" applyNumberFormat="1" applyFont="1" applyFill="1" applyBorder="1" applyAlignment="1">
      <alignment horizontal="center"/>
    </xf>
    <xf numFmtId="165" fontId="0" fillId="0" borderId="0" xfId="1" applyNumberFormat="1" applyFont="1" applyFill="1" applyAlignment="1">
      <alignment horizontal="center"/>
    </xf>
    <xf numFmtId="0" fontId="0" fillId="0" borderId="1" xfId="0" applyFill="1" applyBorder="1"/>
    <xf numFmtId="165" fontId="0" fillId="0" borderId="1" xfId="1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164" fontId="4" fillId="0" borderId="3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5" fontId="5" fillId="0" borderId="1" xfId="1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2" sqref="A2"/>
    </sheetView>
  </sheetViews>
  <sheetFormatPr defaultRowHeight="15" x14ac:dyDescent="0.25"/>
  <cols>
    <col min="1" max="1" width="60.7109375" customWidth="1"/>
  </cols>
  <sheetData>
    <row r="1" spans="1:6" x14ac:dyDescent="0.25">
      <c r="A1" s="1"/>
      <c r="B1" s="17">
        <v>2012</v>
      </c>
      <c r="C1" s="17">
        <v>2013</v>
      </c>
      <c r="D1" s="17">
        <v>2014</v>
      </c>
      <c r="E1" s="17">
        <v>2015</v>
      </c>
      <c r="F1" s="17">
        <v>2016</v>
      </c>
    </row>
    <row r="2" spans="1:6" x14ac:dyDescent="0.25">
      <c r="A2" s="19" t="s">
        <v>12</v>
      </c>
      <c r="B2" s="3">
        <v>1444.1</v>
      </c>
      <c r="C2" s="3">
        <v>1394.1</v>
      </c>
      <c r="D2" s="3">
        <v>1342.8</v>
      </c>
      <c r="E2" s="4">
        <v>1291</v>
      </c>
      <c r="F2" s="3">
        <v>1311.5</v>
      </c>
    </row>
    <row r="3" spans="1:6" x14ac:dyDescent="0.25">
      <c r="A3" s="2" t="s">
        <v>0</v>
      </c>
      <c r="B3" s="4">
        <v>16.100000000000001</v>
      </c>
      <c r="C3" s="4">
        <v>15.97</v>
      </c>
      <c r="D3" s="4">
        <v>17.64</v>
      </c>
      <c r="E3" s="4">
        <v>16.14</v>
      </c>
      <c r="F3" s="4">
        <v>16.579999999999998</v>
      </c>
    </row>
    <row r="4" spans="1:6" x14ac:dyDescent="0.25">
      <c r="A4" s="2" t="s">
        <v>1</v>
      </c>
      <c r="B4" s="5">
        <v>23250.15</v>
      </c>
      <c r="C4" s="5">
        <v>22258.6</v>
      </c>
      <c r="D4" s="5">
        <v>23693.35</v>
      </c>
      <c r="E4" s="5">
        <v>20839.27</v>
      </c>
      <c r="F4" s="5">
        <v>21745.84</v>
      </c>
    </row>
    <row r="5" spans="1:6" x14ac:dyDescent="0.25">
      <c r="A5" s="6" t="s">
        <v>2</v>
      </c>
      <c r="B5" s="7">
        <f>22493.19/B4</f>
        <v>0.96744279069167283</v>
      </c>
      <c r="C5" s="8">
        <f>21599.24/C4</f>
        <v>0.97037729237238657</v>
      </c>
      <c r="D5" s="7">
        <f>22934.45/D4</f>
        <v>0.96796991560923218</v>
      </c>
      <c r="E5" s="7">
        <f>20383.31/E4</f>
        <v>0.97812015488066528</v>
      </c>
      <c r="F5" s="7">
        <f>21282.13/F4</f>
        <v>0.9786759214635995</v>
      </c>
    </row>
    <row r="6" spans="1:6" x14ac:dyDescent="0.25">
      <c r="A6" s="9" t="s">
        <v>3</v>
      </c>
      <c r="B6" s="10">
        <f>756.96/B4</f>
        <v>3.2557209308327041E-2</v>
      </c>
      <c r="C6" s="10">
        <f>659.35/C4</f>
        <v>2.9622258363059675E-2</v>
      </c>
      <c r="D6" s="10">
        <f>758.9/D4</f>
        <v>3.2030084390767877E-2</v>
      </c>
      <c r="E6" s="10">
        <f>455.96/E4</f>
        <v>2.1879845119334794E-2</v>
      </c>
      <c r="F6" s="10">
        <f>463.71/F4</f>
        <v>2.1324078536400524E-2</v>
      </c>
    </row>
    <row r="7" spans="1:6" x14ac:dyDescent="0.25">
      <c r="A7" s="2" t="s">
        <v>4</v>
      </c>
      <c r="B7" s="4">
        <v>6.3</v>
      </c>
      <c r="C7" s="4">
        <v>5.2</v>
      </c>
      <c r="D7" s="4">
        <v>16.600000000000001</v>
      </c>
      <c r="E7" s="11">
        <v>1.8</v>
      </c>
      <c r="F7" s="4">
        <v>9.9</v>
      </c>
    </row>
    <row r="8" spans="1:6" x14ac:dyDescent="0.25">
      <c r="A8" s="12" t="s">
        <v>5</v>
      </c>
      <c r="B8" s="11">
        <v>7.2</v>
      </c>
      <c r="C8" s="11">
        <v>16.3</v>
      </c>
      <c r="D8" s="11">
        <v>21.8</v>
      </c>
      <c r="E8" s="13">
        <v>15.3</v>
      </c>
      <c r="F8" s="11">
        <v>5</v>
      </c>
    </row>
    <row r="9" spans="1:6" x14ac:dyDescent="0.25">
      <c r="A9" s="2" t="s">
        <v>6</v>
      </c>
      <c r="B9" s="4">
        <f>60.6+7373.8</f>
        <v>7434.4000000000005</v>
      </c>
      <c r="C9" s="4">
        <v>7377</v>
      </c>
      <c r="D9" s="4">
        <f>26.1+6943.4</f>
        <v>6969.5</v>
      </c>
      <c r="E9" s="4">
        <f>6509.4+28.2</f>
        <v>6537.5999999999995</v>
      </c>
      <c r="F9" s="14">
        <f>F4*0.4</f>
        <v>8698.3360000000011</v>
      </c>
    </row>
    <row r="10" spans="1:6" x14ac:dyDescent="0.25">
      <c r="A10" s="2" t="s">
        <v>7</v>
      </c>
      <c r="B10" s="4">
        <v>6394</v>
      </c>
      <c r="C10" s="4">
        <v>6161</v>
      </c>
      <c r="D10" s="4">
        <f>6061.3</f>
        <v>6061.3</v>
      </c>
      <c r="E10" s="4">
        <v>5891.5</v>
      </c>
      <c r="F10" s="15">
        <v>5879.6</v>
      </c>
    </row>
    <row r="11" spans="1:6" x14ac:dyDescent="0.25">
      <c r="A11" s="2" t="s">
        <v>8</v>
      </c>
      <c r="B11" s="4">
        <f>127.6+5745.1</f>
        <v>5872.7000000000007</v>
      </c>
      <c r="C11" s="4">
        <v>5660</v>
      </c>
      <c r="D11" s="4">
        <f>5502.2+97.8</f>
        <v>5600</v>
      </c>
      <c r="E11" s="4">
        <f>5336.4+80</f>
        <v>5416.4</v>
      </c>
      <c r="F11" s="15">
        <v>5475.8</v>
      </c>
    </row>
    <row r="12" spans="1:6" x14ac:dyDescent="0.25">
      <c r="A12" s="2" t="s">
        <v>9</v>
      </c>
      <c r="B12" s="4">
        <f>61.3+2853.1</f>
        <v>2914.4</v>
      </c>
      <c r="C12" s="4">
        <f>38.5+2735.1</f>
        <v>2773.6</v>
      </c>
      <c r="D12" s="4">
        <f>20.1+2802.4</f>
        <v>2822.5</v>
      </c>
      <c r="E12" s="4">
        <f>2712.5+26.8</f>
        <v>2739.3</v>
      </c>
      <c r="F12" s="15">
        <v>2769.3</v>
      </c>
    </row>
    <row r="13" spans="1:6" x14ac:dyDescent="0.25">
      <c r="A13" s="2" t="s">
        <v>10</v>
      </c>
      <c r="B13" s="10">
        <f>B12/B4</f>
        <v>0.12534972892648005</v>
      </c>
      <c r="C13" s="10">
        <f>C12/C4</f>
        <v>0.12460801667670024</v>
      </c>
      <c r="D13" s="10">
        <f>D12/D4</f>
        <v>0.11912625272492071</v>
      </c>
      <c r="E13" s="10">
        <f>E12/E4</f>
        <v>0.13144894230939952</v>
      </c>
      <c r="F13" s="16">
        <f>F12/F4</f>
        <v>0.12734849516045368</v>
      </c>
    </row>
    <row r="15" spans="1:6" x14ac:dyDescent="0.25">
      <c r="A15" s="18" t="s">
        <v>11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2017-03-15T20:07:33Z</dcterms:modified>
</cp:coreProperties>
</file>