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F9" i="1"/>
  <c r="E9" i="1"/>
  <c r="D9" i="1"/>
  <c r="C9" i="1"/>
  <c r="B9" i="1"/>
  <c r="F6" i="1"/>
  <c r="E6" i="1"/>
  <c r="D6" i="1"/>
  <c r="C6" i="1"/>
  <c r="B6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<sst xmlns="http://schemas.openxmlformats.org/spreadsheetml/2006/main" count="9" uniqueCount="9">
  <si>
    <t>Зібрана площа, тис. га</t>
  </si>
  <si>
    <t>Врожайність, тонн/га</t>
  </si>
  <si>
    <t>Виробництво, тис. т</t>
  </si>
  <si>
    <t>Частка виробнитва населенням, %</t>
  </si>
  <si>
    <t>Частка виробництва сільськогосподарськими підприємствами, %</t>
  </si>
  <si>
    <t>Імпорт,тис. т</t>
  </si>
  <si>
    <t>Експорт, тис. т</t>
  </si>
  <si>
    <t>Споживання, тис. т</t>
  </si>
  <si>
    <t xml:space="preserve">Втрати, тис. 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</si>
</sst>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Fill="1" applyBorder="1"/>
    <xf numFmtId="164" fontId="0" fillId="0" borderId="1" xfId="1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H18" sqref="H18"/>
    </sheetView>
  </sheetViews>
  <sheetFormatPr defaultRowHeight="15" x14ac:dyDescent="0.25"/>
  <cols>
    <col min="1" max="1" width="61.28515625" customWidth="1"/>
  </cols>
  <sheetData>
    <row r="1" spans="1:6" x14ac:dyDescent="0.25">
      <c r="A1" s="1"/>
      <c r="B1" s="10">
        <v>2012</v>
      </c>
      <c r="C1" s="10">
        <v>2013</v>
      </c>
      <c r="D1" s="10">
        <v>2014</v>
      </c>
      <c r="E1" s="10">
        <v>2015</v>
      </c>
      <c r="F1" s="10">
        <v>2016</v>
      </c>
    </row>
    <row r="2" spans="1:6" x14ac:dyDescent="0.25">
      <c r="A2" s="3" t="s">
        <v>0</v>
      </c>
      <c r="B2" s="2">
        <v>78.44</v>
      </c>
      <c r="C2" s="2">
        <v>78.2</v>
      </c>
      <c r="D2" s="2">
        <v>71.2</v>
      </c>
      <c r="E2" s="2">
        <v>70.2</v>
      </c>
      <c r="F2" s="2">
        <v>68.599999999999994</v>
      </c>
    </row>
    <row r="3" spans="1:6" x14ac:dyDescent="0.25">
      <c r="A3" s="3" t="s">
        <v>1</v>
      </c>
      <c r="B3" s="2">
        <v>24.51</v>
      </c>
      <c r="C3" s="2">
        <v>26.63</v>
      </c>
      <c r="D3" s="2">
        <v>26.35</v>
      </c>
      <c r="E3" s="2">
        <v>23.89</v>
      </c>
      <c r="F3" s="2">
        <v>24.5</v>
      </c>
    </row>
    <row r="4" spans="1:6" x14ac:dyDescent="0.25">
      <c r="A4" s="4" t="s">
        <v>2</v>
      </c>
      <c r="B4" s="2">
        <v>1922.36</v>
      </c>
      <c r="C4" s="2">
        <v>2082.5</v>
      </c>
      <c r="D4" s="2">
        <v>1876.58</v>
      </c>
      <c r="E4" s="2">
        <v>1677.3</v>
      </c>
      <c r="F4" s="2">
        <v>1682.9</v>
      </c>
    </row>
    <row r="5" spans="1:6" x14ac:dyDescent="0.25">
      <c r="A5" s="5" t="s">
        <v>3</v>
      </c>
      <c r="B5" s="6">
        <f>1695.08/B4</f>
        <v>0.88177032397677857</v>
      </c>
      <c r="C5" s="6">
        <f>1901.06/C4</f>
        <v>0.91287394957983192</v>
      </c>
      <c r="D5" s="6">
        <f>1693.51/D4</f>
        <v>0.90244487312025068</v>
      </c>
      <c r="E5" s="6">
        <f>1537.81/E4</f>
        <v>0.91683658260299294</v>
      </c>
      <c r="F5" s="6">
        <f>1528.94/F4</f>
        <v>0.90851506328361753</v>
      </c>
    </row>
    <row r="6" spans="1:6" x14ac:dyDescent="0.25">
      <c r="A6" s="5" t="s">
        <v>4</v>
      </c>
      <c r="B6" s="6">
        <f>227.28/B4</f>
        <v>0.11822967602322146</v>
      </c>
      <c r="C6" s="6">
        <f>181.45/C4</f>
        <v>8.7130852340936371E-2</v>
      </c>
      <c r="D6" s="6">
        <f>183.07/D4</f>
        <v>9.7555126879749335E-2</v>
      </c>
      <c r="E6" s="6">
        <f>139.49/E4</f>
        <v>8.3163417397007097E-2</v>
      </c>
      <c r="F6" s="6">
        <f>153.96/F4</f>
        <v>9.1484936716382428E-2</v>
      </c>
    </row>
    <row r="7" spans="1:6" x14ac:dyDescent="0.25">
      <c r="A7" s="3" t="s">
        <v>5</v>
      </c>
      <c r="B7" s="7">
        <v>3.88</v>
      </c>
      <c r="C7" s="7">
        <v>5.923</v>
      </c>
      <c r="D7" s="7">
        <v>11.462999999999999</v>
      </c>
      <c r="E7" s="7">
        <v>3.2280000000000002</v>
      </c>
      <c r="F7" s="7">
        <v>16.393999999999998</v>
      </c>
    </row>
    <row r="8" spans="1:6" x14ac:dyDescent="0.25">
      <c r="A8" s="3" t="s">
        <v>6</v>
      </c>
      <c r="B8" s="7">
        <v>4.6689999999999996</v>
      </c>
      <c r="C8" s="7">
        <v>10.23</v>
      </c>
      <c r="D8" s="7">
        <v>2.8069999999999999</v>
      </c>
      <c r="E8" s="7">
        <v>2.3959999999999999</v>
      </c>
      <c r="F8" s="7">
        <v>2.5760000000000001</v>
      </c>
    </row>
    <row r="9" spans="1:6" x14ac:dyDescent="0.25">
      <c r="A9" s="8" t="s">
        <v>7</v>
      </c>
      <c r="B9" s="11">
        <f>0.6*B4</f>
        <v>1153.4159999999999</v>
      </c>
      <c r="C9" s="11">
        <f t="shared" ref="C9:F9" si="0">0.6*C4</f>
        <v>1249.5</v>
      </c>
      <c r="D9" s="11">
        <f t="shared" si="0"/>
        <v>1125.9479999999999</v>
      </c>
      <c r="E9" s="11">
        <f t="shared" si="0"/>
        <v>1006.3799999999999</v>
      </c>
      <c r="F9" s="11">
        <f t="shared" si="0"/>
        <v>1009.74</v>
      </c>
    </row>
    <row r="10" spans="1:6" x14ac:dyDescent="0.25">
      <c r="A10" s="9" t="s">
        <v>8</v>
      </c>
      <c r="B10" s="12">
        <f>0.09*B4</f>
        <v>173.01239999999999</v>
      </c>
      <c r="C10" s="12">
        <f t="shared" ref="C10:F10" si="1">0.09*C4</f>
        <v>187.42499999999998</v>
      </c>
      <c r="D10" s="12">
        <f t="shared" si="1"/>
        <v>168.89219999999997</v>
      </c>
      <c r="E10" s="12">
        <f t="shared" si="1"/>
        <v>150.95699999999999</v>
      </c>
      <c r="F10" s="12">
        <f t="shared" si="1"/>
        <v>151.46100000000001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2017-03-15T07:36:21Z</dcterms:modified>
</cp:coreProperties>
</file>